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 tua base" sheetId="1" state="visible" r:id="rId3"/>
    <sheet name="Registo semanal" sheetId="2" state="visible" r:id="rId4"/>
    <sheet name="Como usa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<sst xmlns="http://schemas.openxmlformats.org/spreadsheetml/2006/main" count="78" uniqueCount="77">
  <si>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Calculadora de Progresso</t>
  </si>
  <si>
    <t xml:space="preserve">Calcula o teu alvo e diz-te quando ajustar. Preenche as células a azul.</t>
  </si>
  <si>
    <t xml:space="preserve">A tua base</t>
  </si>
  <si>
    <t xml:space="preserve">Níveis de atividade</t>
  </si>
  <si>
    <t xml:space="preserve">Peso (kg)</t>
  </si>
  <si>
    <t xml:space="preserve">Sedentário</t>
  </si>
  <si>
    <t xml:space="preserve">sem treino</t>
  </si>
  <si>
    <t xml:space="preserve">Altura (cm)</t>
  </si>
  <si>
    <t xml:space="preserve">Leve</t>
  </si>
  <si>
    <t xml:space="preserve">1 a 3x por semana</t>
  </si>
  <si>
    <t xml:space="preserve">Idade</t>
  </si>
  <si>
    <t xml:space="preserve">Moderado</t>
  </si>
  <si>
    <t xml:space="preserve">3 a 5x por semana</t>
  </si>
  <si>
    <t xml:space="preserve">Sexo</t>
  </si>
  <si>
    <t xml:space="preserve">Masculino</t>
  </si>
  <si>
    <t xml:space="preserve">Ativo</t>
  </si>
  <si>
    <t xml:space="preserve">6 a 7x por semana</t>
  </si>
  <si>
    <t xml:space="preserve">Nível de atividade</t>
  </si>
  <si>
    <t xml:space="preserve">Muito ativo</t>
  </si>
  <si>
    <t xml:space="preserve">duas sessões por dia</t>
  </si>
  <si>
    <t xml:space="preserve">Objetivo</t>
  </si>
  <si>
    <t xml:space="preserve">Cut</t>
  </si>
  <si>
    <t xml:space="preserve">Cut −20%    Manutenção 0%    Bulk +10%</t>
  </si>
  <si>
    <t xml:space="preserve">Cut = perder gordura · Manutenção = manter o peso · Bulk = ganhar massa muscular</t>
  </si>
  <si>
    <t xml:space="preserve">Alvo calórico diário</t>
  </si>
  <si>
    <t xml:space="preserve">Macros diários</t>
  </si>
  <si>
    <t xml:space="preserve">Proteína</t>
  </si>
  <si>
    <t xml:space="preserve">2 g/kg</t>
  </si>
  <si>
    <t xml:space="preserve">Gordura</t>
  </si>
  <si>
    <t xml:space="preserve">0,8 g/kg</t>
  </si>
  <si>
    <t xml:space="preserve">Hidratos</t>
  </si>
  <si>
    <t xml:space="preserve">o resto</t>
  </si>
  <si>
    <t xml:space="preserve">Como se chega lá</t>
  </si>
  <si>
    <t xml:space="preserve">TMB</t>
  </si>
  <si>
    <t xml:space="preserve">× nível de atividade</t>
  </si>
  <si>
    <t xml:space="preserve">TDEE (gasto total)</t>
  </si>
  <si>
    <t xml:space="preserve">Ajuste do objetivo</t>
  </si>
  <si>
    <t xml:space="preserve">Estimativa pela fórmula Mifflin-St Jeor. O registo semanal é que te diz a verdade.</t>
  </si>
  <si>
    <t xml:space="preserve">Registo semanal</t>
  </si>
  <si>
    <t xml:space="preserve">Pesa-te todos os dias e regista a média dos sete.</t>
  </si>
  <si>
    <t xml:space="preserve">Sem.</t>
  </si>
  <si>
    <t xml:space="preserve">Data</t>
  </si>
  <si>
    <t xml:space="preserve">Peso médio</t>
  </si>
  <si>
    <t xml:space="preserve">Kcal</t>
  </si>
  <si>
    <t xml:space="preserve">Adesão</t>
  </si>
  <si>
    <t xml:space="preserve">Variação</t>
  </si>
  <si>
    <t xml:space="preserve">O que fazer</t>
  </si>
  <si>
    <t xml:space="preserve">exemplo</t>
  </si>
  <si>
    <t xml:space="preserve">linha de exemplo — apaga quando começares</t>
  </si>
  <si>
    <t xml:space="preserve">Regras de decisão</t>
  </si>
  <si>
    <t xml:space="preserve">Adesão abaixo de 80%</t>
  </si>
  <si>
    <t xml:space="preserve">Não ajustes nada. O problema não são as calorias.</t>
  </si>
  <si>
    <t xml:space="preserve">Perde mais de 1% por semana</t>
  </si>
  <si>
    <t xml:space="preserve">Sobe 100 kcal. A esse ritmo estás a perder músculo.</t>
  </si>
  <si>
    <t xml:space="preserve">Perde entre 0,5% e 1% por semana</t>
  </si>
  <si>
    <t xml:space="preserve">Mantém. É o ritmo certo.</t>
  </si>
  <si>
    <t xml:space="preserve">Menos de 0,5% durante duas semanas</t>
  </si>
  <si>
    <t xml:space="preserve">Corta 100 a 150 kcal dos hidratos.</t>
  </si>
  <si>
    <t xml:space="preserve">Como usar</t>
  </si>
  <si>
    <t xml:space="preserve">Cinco passos. Depois é repetir todas as semanas.</t>
  </si>
  <si>
    <t xml:space="preserve">1</t>
  </si>
  <si>
    <t xml:space="preserve">Preenche as seis células a azul no separador «A tua base».</t>
  </si>
  <si>
    <t xml:space="preserve">2</t>
  </si>
  <si>
    <t xml:space="preserve">Anota o alvo calórico e os macros. Come dentro desses números durante uma semana inteira.</t>
  </si>
  <si>
    <t xml:space="preserve">3</t>
  </si>
  <si>
    <t xml:space="preserve">Pesa-te todos os dias de manhã, em jejum, depois da casa de banho. No fim da semana faz a média dos sete valores.</t>
  </si>
  <si>
    <t xml:space="preserve">4</t>
  </si>
  <si>
    <t xml:space="preserve">No registo semanal mete a média do peso, as calorias que realmente cumpriste, e em quantos dos sete dias cumpriste o plano.</t>
  </si>
  <si>
    <t xml:space="preserve">5</t>
  </si>
  <si>
    <t xml:space="preserve">A coluna «O que fazer» diz-te se ajustas ou não. Segue-a e repete na semana seguinte.</t>
  </si>
  <si>
    <t xml:space="preserve">Porquê peso médio semanal</t>
  </si>
  <si>
    <t xml:space="preserve">O peso oscila um a dois quilos entre dias por causa de água, sal, hidratos e trânsito intestinal. Olhar para o valor de um único dia leva-te a ajustar quando não devias, e é a razão mais comum para alguém desistir a meio de um corte.</t>
  </si>
  <si>
    <t xml:space="preserve">Porquê a adesão vem primeiro</t>
  </si>
  <si>
    <t xml:space="preserve">Se cumpriste quatro dos sete dias, o plano não falhou: não foi testado. Cortar calorias nesse cenário só o torna mais difícil de cumprir. Por isso a folha não deixa ajustar nada enquanto a adesão estiver abaixo de 80%.</t>
  </si>
  <si>
    <t xml:space="preserve">Legenda</t>
  </si>
  <si>
    <t xml:space="preserve">Células a azul = preenches tu. Tudo o resto calcula sozinho — não escrevas por cima.</t>
  </si>
  <si>
    <t xml:space="preserve">Estimativa pela fórmula Mifflin-St Jeor. Não substitui acompanhamento médico ou de um profissional certificado.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</si>
</sst>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"/>
    <numFmt numFmtId="166" formatCode="0.000"/>
    <numFmt numFmtId="167" formatCode="0"/>
    <numFmt numFmtId="168" formatCode="@"/>
    <numFmt numFmtId="169" formatCode="0&quot; kcal&quot;"/>
    <numFmt numFmtId="170" formatCode="0&quot; g&quot;"/>
    <numFmt numFmtId="171" formatCode="0%;\-0%;&quot;0%&quot;"/>
    <numFmt numFmtId="172" formatCode="0%"/>
    <numFmt numFmtId="173" formatCode="0.00%;\-0.00%;\—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14171C"/>
      <name val="Arial"/>
      <family val="0"/>
      <charset val="1"/>
    </font>
    <font>
      <sz val="10"/>
      <color rgb="FF6A7382"/>
      <name val="Arial"/>
      <family val="0"/>
      <charset val="1"/>
    </font>
    <font>
      <b val="true"/>
      <sz val="12"/>
      <color rgb="FF14171C"/>
      <name val="Arial"/>
      <family val="0"/>
      <charset val="1"/>
    </font>
    <font>
      <b val="true"/>
      <sz val="11"/>
      <color rgb="FF0066EE"/>
      <name val="Arial"/>
      <family val="0"/>
      <charset val="1"/>
    </font>
    <font>
      <b val="true"/>
      <sz val="10"/>
      <color rgb="FF14171C"/>
      <name val="Arial"/>
      <family val="0"/>
      <charset val="1"/>
    </font>
    <font>
      <sz val="10"/>
      <color rgb="FF3E4652"/>
      <name val="Arial"/>
      <family val="0"/>
      <charset val="1"/>
    </font>
    <font>
      <sz val="9"/>
      <color rgb="FF6A7382"/>
      <name val="Arial"/>
      <family val="0"/>
      <charset val="1"/>
    </font>
    <font>
      <b val="true"/>
      <sz val="9"/>
      <color rgb="FF6A7382"/>
      <name val="Arial"/>
      <family val="0"/>
      <charset val="1"/>
    </font>
    <font>
      <sz val="9"/>
      <color rgb="FF98A1AF"/>
      <name val="Arial"/>
      <family val="0"/>
      <charset val="1"/>
    </font>
    <font>
      <b val="true"/>
      <sz val="30"/>
      <color rgb="FF14171C"/>
      <name val="Arial"/>
      <family val="0"/>
      <charset val="1"/>
    </font>
    <font>
      <b val="true"/>
      <sz val="14"/>
      <color rgb="FF14171C"/>
      <name val="Arial"/>
      <family val="0"/>
      <charset val="1"/>
    </font>
    <font>
      <i val="true"/>
      <sz val="10"/>
      <color rgb="FF98A1AF"/>
      <name val="Arial"/>
      <family val="0"/>
      <charset val="1"/>
    </font>
    <font>
      <i val="true"/>
      <sz val="9"/>
      <color rgb="FF98A1AF"/>
      <name val="Arial"/>
      <family val="0"/>
      <charset val="1"/>
    </font>
    <font>
      <sz val="10"/>
      <color rgb="FF98A1AF"/>
      <name val="Arial"/>
      <family val="0"/>
      <charset val="1"/>
    </font>
    <font>
      <b val="true"/>
      <sz val="10"/>
      <color rgb="FF0066EE"/>
      <name val="Arial"/>
      <family val="0"/>
      <charset val="1"/>
    </font>
    <font>
      <b val="true"/>
      <sz val="10"/>
      <color rgb="FF3E4652"/>
      <name val="Arial"/>
      <family val="0"/>
      <charset val="1"/>
    </font>
    <font>
      <b val="true"/>
      <sz val="10"/>
      <color rgb="FFE05656"/>
      <name val="Arial"/>
      <family val="0"/>
      <charset val="1"/>
    </font>
    <font>
      <b val="true"/>
      <sz val="10"/>
      <color rgb="FF2BA46E"/>
      <name val="Arial"/>
      <family val="0"/>
      <charset val="1"/>
    </font>
    <font>
      <b val="true"/>
      <sz val="10"/>
      <color rgb="FFD9970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2"/>
      <color rgb="FF0066EE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4F7"/>
      </patternFill>
    </fill>
    <fill>
      <patternFill patternType="solid">
        <fgColor rgb="FFF2F4F7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066EE"/>
      </bottom>
      <diagonal/>
    </border>
    <border diagonalUp="false" diagonalDown="false">
      <left/>
      <right/>
      <top/>
      <bottom style="thin">
        <color rgb="FFE3E7EC"/>
      </bottom>
      <diagonal/>
    </border>
    <border diagonalUp="false" diagonalDown="false">
      <left style="thin">
        <color rgb="FFE3E7EC"/>
      </left>
      <right style="thin">
        <color rgb="FFE3E7EC"/>
      </right>
      <top style="thin">
        <color rgb="FFE3E7EC"/>
      </top>
      <bottom style="thin">
        <color rgb="FFE3E7EC"/>
      </bottom>
      <diagonal/>
    </border>
    <border diagonalUp="false" diagonalDown="false">
      <left/>
      <right/>
      <top/>
      <bottom style="thin">
        <color rgb="FFC9D0D9"/>
      </bottom>
      <diagonal/>
    </border>
    <border diagonalUp="false" diagonalDown="false">
      <left/>
      <right/>
      <top style="medium">
        <color rgb="FF0066EE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7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3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3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2" fontId="1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2BA46E"/>
        <sz val="10"/>
      </font>
    </dxf>
    <dxf>
      <font>
        <name val="Arial"/>
        <charset val="1"/>
        <family val="0"/>
        <b val="1"/>
        <color rgb="FFD9970F"/>
        <sz val="10"/>
      </font>
    </dxf>
    <dxf>
      <font>
        <name val="Arial"/>
        <charset val="1"/>
        <family val="0"/>
        <b val="1"/>
        <color rgb="FFE05656"/>
        <sz val="10"/>
      </font>
    </dxf>
    <dxf>
      <font>
        <name val="Arial"/>
        <charset val="1"/>
        <family val="0"/>
        <b val="1"/>
        <color rgb="FF0066EE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2F4F7"/>
      <rgbColor rgb="FFE3E7EC"/>
      <rgbColor rgb="FF660066"/>
      <rgbColor rgb="FFFF8080"/>
      <rgbColor rgb="FF0066EE"/>
      <rgbColor rgb="FFC9D0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970F"/>
      <rgbColor rgb="FFE05656"/>
      <rgbColor rgb="FF6A7382"/>
      <rgbColor rgb="FF98A1AF"/>
      <rgbColor rgb="FF003366"/>
      <rgbColor rgb="FF2BA46E"/>
      <rgbColor rgb="FF14171C"/>
      <rgbColor rgb="FF333300"/>
      <rgbColor rgb="FF993300"/>
      <rgbColor rgb="FF993366"/>
      <rgbColor rgb="FF333399"/>
      <rgbColor rgb="FF3E465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Peso ao longo das semanas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'Registo semanal'!D6</c:f>
              <c:strCache>
                <c:ptCount val="1"/>
                <c:pt idx="0">
                  <c:v>Peso médio</c:v>
                </c:pt>
              </c:strCache>
            </c:strRef>
          </c:tx>
          <c:spPr>
            <a:solidFill>
              <a:srgbClr val="0066ee"/>
            </a:solidFill>
            <a:ln w="28080">
              <a:solidFill>
                <a:srgbClr val="0066ee"/>
              </a:solidFill>
              <a:round/>
            </a:ln>
          </c:spPr>
          <c:marker>
            <c:symbol val="circle"/>
            <c:size val="6"/>
            <c:spPr>
              <a:solidFill>
                <a:srgbClr val="0066ee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'Registo semanal'!$B$8:$B$32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cat>
          <c:val>
            <c:numRef>
              <c:f>'Registo semanal'!$D$7:$D$32</c:f>
              <c:numCache>
                <c:formatCode>0.0</c:formatCode>
                <c:ptCount val="26"/>
                <c:pt idx="0">
                  <c:v>80.4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14753245"/>
        <c:axId val="69189380"/>
      </c:lineChart>
      <c:catAx>
        <c:axId val="1475324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Semana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9189380"/>
        <c:crosses val="autoZero"/>
        <c:auto val="1"/>
        <c:lblAlgn val="ctr"/>
        <c:lblOffset val="100"/>
        <c:noMultiLvlLbl val="0"/>
      </c:catAx>
      <c:valAx>
        <c:axId val="6918938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75324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5</xdr:row>
      <xdr:rowOff>0</xdr:rowOff>
    </xdr:from>
    <xdr:to>
      <xdr:col>19</xdr:col>
      <xdr:colOff>4680</xdr:colOff>
      <xdr:row>15</xdr:row>
      <xdr:rowOff>249840</xdr:rowOff>
    </xdr:to>
    <xdr:graphicFrame>
      <xdr:nvGraphicFramePr>
        <xdr:cNvPr id="0" name="Chart 1"/>
        <xdr:cNvGraphicFramePr/>
      </xdr:nvGraphicFramePr>
      <xdr:xfrm>
        <a:off x="7471440" y="1028880"/>
        <a:ext cx="611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3"/>
    <col collapsed="false" customWidth="true" hidden="false" outlineLevel="0" max="5" min="5" style="0" width="22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2"/>
  </cols>
  <sheetData>
    <row r="2" customFormat="false" ht="30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</row>
    <row r="4" customFormat="false" ht="6" hidden="false" customHeight="true" outlineLevel="0" collapsed="false"/>
    <row r="5" customFormat="false" ht="12" hidden="false" customHeight="true" outlineLevel="0" collapsed="false"/>
    <row r="6" customFormat="false" ht="21.75" hidden="false" customHeight="true" outlineLevel="0" collapsed="false">
      <c r="B6" s="3" t="s">
        <v>2</v>
      </c>
      <c r="E6" s="3" t="s">
        <v>3</v>
      </c>
    </row>
    <row r="7" customFormat="false" ht="21.75" hidden="false" customHeight="true" outlineLevel="0" collapsed="false">
      <c r="B7" s="4" t="s">
        <v>4</v>
      </c>
      <c r="C7" s="5" t="n">
        <v>80</v>
      </c>
      <c r="E7" s="6" t="s">
        <v>5</v>
      </c>
      <c r="F7" s="7" t="n">
        <v>1.2</v>
      </c>
      <c r="G7" s="8" t="s">
        <v>6</v>
      </c>
    </row>
    <row r="8" customFormat="false" ht="21.75" hidden="false" customHeight="true" outlineLevel="0" collapsed="false">
      <c r="B8" s="4" t="s">
        <v>7</v>
      </c>
      <c r="C8" s="9" t="n">
        <v>178</v>
      </c>
      <c r="E8" s="6" t="s">
        <v>8</v>
      </c>
      <c r="F8" s="7" t="n">
        <v>1.375</v>
      </c>
      <c r="G8" s="8" t="s">
        <v>9</v>
      </c>
    </row>
    <row r="9" customFormat="false" ht="21.75" hidden="false" customHeight="true" outlineLevel="0" collapsed="false">
      <c r="B9" s="4" t="s">
        <v>10</v>
      </c>
      <c r="C9" s="9" t="n">
        <v>32</v>
      </c>
      <c r="E9" s="6" t="s">
        <v>11</v>
      </c>
      <c r="F9" s="7" t="n">
        <v>1.55</v>
      </c>
      <c r="G9" s="8" t="s">
        <v>12</v>
      </c>
    </row>
    <row r="10" customFormat="false" ht="21.75" hidden="false" customHeight="true" outlineLevel="0" collapsed="false">
      <c r="B10" s="4" t="s">
        <v>13</v>
      </c>
      <c r="C10" s="10" t="s">
        <v>14</v>
      </c>
      <c r="E10" s="6" t="s">
        <v>15</v>
      </c>
      <c r="F10" s="7" t="n">
        <v>1.725</v>
      </c>
      <c r="G10" s="8" t="s">
        <v>16</v>
      </c>
    </row>
    <row r="11" customFormat="false" ht="21.75" hidden="false" customHeight="true" outlineLevel="0" collapsed="false">
      <c r="B11" s="4" t="s">
        <v>17</v>
      </c>
      <c r="C11" s="10" t="s">
        <v>11</v>
      </c>
      <c r="E11" s="6" t="s">
        <v>18</v>
      </c>
      <c r="F11" s="7" t="n">
        <v>1.9</v>
      </c>
      <c r="G11" s="8" t="s">
        <v>19</v>
      </c>
    </row>
    <row r="12" customFormat="false" ht="21.75" hidden="false" customHeight="true" outlineLevel="0" collapsed="false">
      <c r="B12" s="4" t="s">
        <v>20</v>
      </c>
      <c r="C12" s="10" t="s">
        <v>21</v>
      </c>
      <c r="E12" s="11" t="s">
        <v>22</v>
      </c>
      <c r="F12" s="12"/>
      <c r="G12" s="12"/>
    </row>
    <row r="13" customFormat="false" ht="15" hidden="false" customHeight="false" outlineLevel="0" collapsed="false">
      <c r="B13" s="13" t="s">
        <v>23</v>
      </c>
    </row>
    <row r="14" customFormat="false" ht="9.75" hidden="false" customHeight="true" outlineLevel="0" collapsed="false"/>
    <row r="15" customFormat="false" ht="21.75" hidden="false" customHeight="true" outlineLevel="0" collapsed="false">
      <c r="B15" s="14" t="s">
        <v>24</v>
      </c>
      <c r="C15" s="14"/>
      <c r="E15" s="3" t="s">
        <v>25</v>
      </c>
    </row>
    <row r="16" customFormat="false" ht="25.5" hidden="false" customHeight="true" outlineLevel="0" collapsed="false">
      <c r="B16" s="15" t="n">
        <f aca="false">ROUND(C22*(1+C23),0)</f>
        <v>2179</v>
      </c>
      <c r="C16" s="15"/>
      <c r="E16" s="4" t="s">
        <v>26</v>
      </c>
      <c r="F16" s="16" t="n">
        <f aca="false">ROUND(C7*2,0)</f>
        <v>160</v>
      </c>
      <c r="G16" s="17" t="s">
        <v>27</v>
      </c>
    </row>
    <row r="17" customFormat="false" ht="25.5" hidden="false" customHeight="true" outlineLevel="0" collapsed="false">
      <c r="E17" s="4" t="s">
        <v>28</v>
      </c>
      <c r="F17" s="16" t="n">
        <f aca="false">ROUND(C7*0.8,0)</f>
        <v>64</v>
      </c>
      <c r="G17" s="17" t="s">
        <v>29</v>
      </c>
    </row>
    <row r="18" customFormat="false" ht="25.5" hidden="false" customHeight="true" outlineLevel="0" collapsed="false">
      <c r="E18" s="4" t="s">
        <v>30</v>
      </c>
      <c r="F18" s="16" t="n">
        <f aca="false">ROUND(MAX(0,(ROUND(C22*(1+C23),0)-F16*4-F17*9)/4),0)</f>
        <v>241</v>
      </c>
      <c r="G18" s="17" t="s">
        <v>31</v>
      </c>
    </row>
    <row r="19" customFormat="false" ht="21.75" hidden="false" customHeight="true" outlineLevel="0" collapsed="false">
      <c r="B19" s="3" t="s">
        <v>32</v>
      </c>
    </row>
    <row r="20" customFormat="false" ht="19.5" hidden="false" customHeight="true" outlineLevel="0" collapsed="false">
      <c r="B20" s="4" t="s">
        <v>33</v>
      </c>
      <c r="C20" s="18" t="n">
        <f aca="false">IF(C10="Masculino",10*C7+6.25*C8-5*C9+5,10*C7+6.25*C8-5*C9-161)</f>
        <v>1757.5</v>
      </c>
    </row>
    <row r="21" customFormat="false" ht="19.5" hidden="false" customHeight="true" outlineLevel="0" collapsed="false">
      <c r="B21" s="4" t="s">
        <v>34</v>
      </c>
      <c r="C21" s="19" t="n">
        <f aca="false">IFERROR(INDEX($F$7:$F$11,MATCH(C11,$E$7:$E$11,0)),1.55)</f>
        <v>1.55</v>
      </c>
    </row>
    <row r="22" customFormat="false" ht="19.5" hidden="false" customHeight="true" outlineLevel="0" collapsed="false">
      <c r="B22" s="4" t="s">
        <v>35</v>
      </c>
      <c r="C22" s="18" t="n">
        <f aca="false">C20*C21</f>
        <v>2724.125</v>
      </c>
    </row>
    <row r="23" customFormat="false" ht="19.5" hidden="false" customHeight="true" outlineLevel="0" collapsed="false">
      <c r="B23" s="4" t="s">
        <v>36</v>
      </c>
      <c r="C23" s="20" t="n">
        <f aca="false">IF(C12="Cut",-0.2,IF(C12="Bulk",0.1,0))</f>
        <v>-0.2</v>
      </c>
    </row>
    <row r="25" customFormat="false" ht="15" hidden="false" customHeight="false" outlineLevel="0" collapsed="false">
      <c r="B25" s="21" t="s">
        <v>37</v>
      </c>
      <c r="C25" s="21"/>
      <c r="D25" s="21"/>
      <c r="E25" s="21"/>
      <c r="F25" s="21"/>
      <c r="G25" s="21"/>
    </row>
  </sheetData>
  <mergeCells count="5">
    <mergeCell ref="B2:G2"/>
    <mergeCell ref="B3:G3"/>
    <mergeCell ref="B15:C15"/>
    <mergeCell ref="B16:C16"/>
    <mergeCell ref="B25:G25"/>
  </mergeCells>
  <dataValidations count="3">
    <dataValidation allowBlank="false" errorStyle="stop" operator="between" showDropDown="false" showErrorMessage="false" showInputMessage="false" sqref="C10" type="list">
      <formula1>"Masculino,Feminino"</formula1>
      <formula2>0</formula2>
    </dataValidation>
    <dataValidation allowBlank="false" errorStyle="stop" operator="between" showDropDown="false" showErrorMessage="false" showInputMessage="false" sqref="C11" type="list">
      <formula1>"Sedentário,Leve,Moderado,Ativo,Muito ativo"</formula1>
      <formula2>0</formula2>
    </dataValidation>
    <dataValidation allowBlank="false" errorStyle="stop" operator="between" showDropDown="false" showErrorMessage="false" showInputMessage="false" sqref="C12" type="list">
      <formula1>"Cut,Manutenção,Bulk"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8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10"/>
    <col collapsed="false" customWidth="true" hidden="false" outlineLevel="0" max="7" min="7" style="0" width="11"/>
    <col collapsed="false" customWidth="true" hidden="false" outlineLevel="0" max="8" min="8" style="0" width="36"/>
    <col collapsed="false" customWidth="true" hidden="false" outlineLevel="0" max="9" min="9" style="0" width="2"/>
  </cols>
  <sheetData>
    <row r="2" customFormat="false" ht="30" hidden="false" customHeight="true" outlineLevel="0" collapsed="false">
      <c r="B2" s="1" t="s">
        <v>38</v>
      </c>
      <c r="C2" s="1"/>
      <c r="D2" s="1"/>
      <c r="E2" s="1"/>
      <c r="F2" s="1"/>
      <c r="G2" s="1"/>
      <c r="H2" s="1"/>
    </row>
    <row r="3" customFormat="false" ht="18" hidden="false" customHeight="true" outlineLevel="0" collapsed="false">
      <c r="B3" s="2" t="s">
        <v>39</v>
      </c>
      <c r="C3" s="2"/>
      <c r="D3" s="2"/>
      <c r="E3" s="2"/>
      <c r="F3" s="2"/>
      <c r="G3" s="2"/>
      <c r="H3" s="2"/>
    </row>
    <row r="4" customFormat="false" ht="6" hidden="false" customHeight="true" outlineLevel="0" collapsed="false"/>
    <row r="5" customFormat="false" ht="12" hidden="false" customHeight="true" outlineLevel="0" collapsed="false"/>
    <row r="6" customFormat="false" ht="25.5" hidden="false" customHeight="true" outlineLevel="0" collapsed="false">
      <c r="B6" s="22" t="s">
        <v>40</v>
      </c>
      <c r="C6" s="23" t="s">
        <v>41</v>
      </c>
      <c r="D6" s="23" t="s">
        <v>42</v>
      </c>
      <c r="E6" s="23" t="s">
        <v>43</v>
      </c>
      <c r="F6" s="23" t="s">
        <v>44</v>
      </c>
      <c r="G6" s="23" t="s">
        <v>45</v>
      </c>
      <c r="H6" s="23" t="s">
        <v>46</v>
      </c>
    </row>
    <row r="7" customFormat="false" ht="21.75" hidden="false" customHeight="true" outlineLevel="0" collapsed="false">
      <c r="B7" s="24" t="n">
        <v>0</v>
      </c>
      <c r="C7" s="24" t="s">
        <v>47</v>
      </c>
      <c r="D7" s="25" t="n">
        <v>80.4</v>
      </c>
      <c r="E7" s="24" t="n">
        <v>1900</v>
      </c>
      <c r="F7" s="26" t="n">
        <v>0.95</v>
      </c>
      <c r="G7" s="27"/>
      <c r="H7" s="28" t="s">
        <v>48</v>
      </c>
    </row>
    <row r="8" customFormat="false" ht="21.75" hidden="false" customHeight="true" outlineLevel="0" collapsed="false">
      <c r="B8" s="29" t="n">
        <v>1</v>
      </c>
      <c r="C8" s="30"/>
      <c r="D8" s="31"/>
      <c r="E8" s="32"/>
      <c r="F8" s="33"/>
      <c r="G8" s="34" t="str">
        <f aca="false">IF(OR(D8="",D7=""),"",(D8-D7)/D7)</f>
        <v/>
      </c>
      <c r="H8" s="35" t="str">
        <f aca="false">IF(D8="","",IF(F8&lt;0.8,"Cumpre o plano antes de ajustar",IF(G8="","Primeira semana — só regista",IF(G8&lt;-0.01,"Sobe 100 kcal — estás a descer rápido",IF(G8&gt;-0.005,IF(AND(ISNUMBER(G7),G7&gt;-0.005),"Corta 100 a 150 kcal dos hidratos","Aguarda mais uma semana"),"Mantém — estás no ritmo certo")))))</f>
        <v/>
      </c>
    </row>
    <row r="9" customFormat="false" ht="21.75" hidden="false" customHeight="true" outlineLevel="0" collapsed="false">
      <c r="B9" s="29" t="n">
        <v>2</v>
      </c>
      <c r="C9" s="30"/>
      <c r="D9" s="31"/>
      <c r="E9" s="32"/>
      <c r="F9" s="33"/>
      <c r="G9" s="34" t="str">
        <f aca="false">IF(OR(D9="",D8=""),"",(D9-D8)/D8)</f>
        <v/>
      </c>
      <c r="H9" s="35" t="str">
        <f aca="false">IF(D9="","",IF(F9&lt;0.8,"Cumpre o plano antes de ajustar",IF(G9="","Primeira semana — só regista",IF(G9&lt;-0.01,"Sobe 100 kcal — estás a descer rápido",IF(G9&gt;-0.005,IF(AND(ISNUMBER(G8),G8&gt;-0.005),"Corta 100 a 150 kcal dos hidratos","Aguarda mais uma semana"),"Mantém — estás no ritmo certo")))))</f>
        <v/>
      </c>
    </row>
    <row r="10" customFormat="false" ht="21.75" hidden="false" customHeight="true" outlineLevel="0" collapsed="false">
      <c r="B10" s="29" t="n">
        <v>3</v>
      </c>
      <c r="C10" s="30"/>
      <c r="D10" s="31"/>
      <c r="E10" s="32"/>
      <c r="F10" s="33"/>
      <c r="G10" s="34" t="str">
        <f aca="false">IF(OR(D10="",D9=""),"",(D10-D9)/D9)</f>
        <v/>
      </c>
      <c r="H10" s="35" t="str">
        <f aca="false">IF(D10="","",IF(F10&lt;0.8,"Cumpre o plano antes de ajustar",IF(G10="","Primeira semana — só regista",IF(G10&lt;-0.01,"Sobe 100 kcal — estás a descer rápido",IF(G10&gt;-0.005,IF(AND(ISNUMBER(G9),G9&gt;-0.005),"Corta 100 a 150 kcal dos hidratos","Aguarda mais uma semana"),"Mantém — estás no ritmo certo")))))</f>
        <v/>
      </c>
    </row>
    <row r="11" customFormat="false" ht="21.75" hidden="false" customHeight="true" outlineLevel="0" collapsed="false">
      <c r="B11" s="29" t="n">
        <v>4</v>
      </c>
      <c r="C11" s="30"/>
      <c r="D11" s="31"/>
      <c r="E11" s="32"/>
      <c r="F11" s="33"/>
      <c r="G11" s="34" t="str">
        <f aca="false">IF(OR(D11="",D10=""),"",(D11-D10)/D10)</f>
        <v/>
      </c>
      <c r="H11" s="35" t="str">
        <f aca="false">IF(D11="","",IF(F11&lt;0.8,"Cumpre o plano antes de ajustar",IF(G11="","Primeira semana — só regista",IF(G11&lt;-0.01,"Sobe 100 kcal — estás a descer rápido",IF(G11&gt;-0.005,IF(AND(ISNUMBER(G10),G10&gt;-0.005),"Corta 100 a 150 kcal dos hidratos","Aguarda mais uma semana"),"Mantém — estás no ritmo certo")))))</f>
        <v/>
      </c>
    </row>
    <row r="12" customFormat="false" ht="21.75" hidden="false" customHeight="true" outlineLevel="0" collapsed="false">
      <c r="B12" s="29" t="n">
        <v>5</v>
      </c>
      <c r="C12" s="30"/>
      <c r="D12" s="31"/>
      <c r="E12" s="32"/>
      <c r="F12" s="33"/>
      <c r="G12" s="34" t="str">
        <f aca="false">IF(OR(D12="",D11=""),"",(D12-D11)/D11)</f>
        <v/>
      </c>
      <c r="H12" s="35" t="str">
        <f aca="false">IF(D12="","",IF(F12&lt;0.8,"Cumpre o plano antes de ajustar",IF(G12="","Primeira semana — só regista",IF(G12&lt;-0.01,"Sobe 100 kcal — estás a descer rápido",IF(G12&gt;-0.005,IF(AND(ISNUMBER(G11),G11&gt;-0.005),"Corta 100 a 150 kcal dos hidratos","Aguarda mais uma semana"),"Mantém — estás no ritmo certo")))))</f>
        <v/>
      </c>
    </row>
    <row r="13" customFormat="false" ht="21.75" hidden="false" customHeight="true" outlineLevel="0" collapsed="false">
      <c r="B13" s="29" t="n">
        <v>6</v>
      </c>
      <c r="C13" s="30"/>
      <c r="D13" s="31"/>
      <c r="E13" s="32"/>
      <c r="F13" s="33"/>
      <c r="G13" s="34" t="str">
        <f aca="false">IF(OR(D13="",D12=""),"",(D13-D12)/D12)</f>
        <v/>
      </c>
      <c r="H13" s="35" t="str">
        <f aca="false">IF(D13="","",IF(F13&lt;0.8,"Cumpre o plano antes de ajustar",IF(G13="","Primeira semana — só regista",IF(G13&lt;-0.01,"Sobe 100 kcal — estás a descer rápido",IF(G13&gt;-0.005,IF(AND(ISNUMBER(G12),G12&gt;-0.005),"Corta 100 a 150 kcal dos hidratos","Aguarda mais uma semana"),"Mantém — estás no ritmo certo")))))</f>
        <v/>
      </c>
    </row>
    <row r="14" customFormat="false" ht="21.75" hidden="false" customHeight="true" outlineLevel="0" collapsed="false">
      <c r="B14" s="29" t="n">
        <v>7</v>
      </c>
      <c r="C14" s="30"/>
      <c r="D14" s="31"/>
      <c r="E14" s="32"/>
      <c r="F14" s="33"/>
      <c r="G14" s="34" t="str">
        <f aca="false">IF(OR(D14="",D13=""),"",(D14-D13)/D13)</f>
        <v/>
      </c>
      <c r="H14" s="35" t="str">
        <f aca="false">IF(D14="","",IF(F14&lt;0.8,"Cumpre o plano antes de ajustar",IF(G14="","Primeira semana — só regista",IF(G14&lt;-0.01,"Sobe 100 kcal — estás a descer rápido",IF(G14&gt;-0.005,IF(AND(ISNUMBER(G13),G13&gt;-0.005),"Corta 100 a 150 kcal dos hidratos","Aguarda mais uma semana"),"Mantém — estás no ritmo certo")))))</f>
        <v/>
      </c>
    </row>
    <row r="15" customFormat="false" ht="21.75" hidden="false" customHeight="true" outlineLevel="0" collapsed="false">
      <c r="B15" s="29" t="n">
        <v>8</v>
      </c>
      <c r="C15" s="30"/>
      <c r="D15" s="31"/>
      <c r="E15" s="32"/>
      <c r="F15" s="33"/>
      <c r="G15" s="34" t="str">
        <f aca="false">IF(OR(D15="",D14=""),"",(D15-D14)/D14)</f>
        <v/>
      </c>
      <c r="H15" s="35" t="str">
        <f aca="false">IF(D15="","",IF(F15&lt;0.8,"Cumpre o plano antes de ajustar",IF(G15="","Primeira semana — só regista",IF(G15&lt;-0.01,"Sobe 100 kcal — estás a descer rápido",IF(G15&gt;-0.005,IF(AND(ISNUMBER(G14),G14&gt;-0.005),"Corta 100 a 150 kcal dos hidratos","Aguarda mais uma semana"),"Mantém — estás no ritmo certo")))))</f>
        <v/>
      </c>
    </row>
    <row r="16" customFormat="false" ht="21.75" hidden="false" customHeight="true" outlineLevel="0" collapsed="false">
      <c r="B16" s="29" t="n">
        <v>9</v>
      </c>
      <c r="C16" s="30"/>
      <c r="D16" s="31"/>
      <c r="E16" s="32"/>
      <c r="F16" s="33"/>
      <c r="G16" s="34" t="str">
        <f aca="false">IF(OR(D16="",D15=""),"",(D16-D15)/D15)</f>
        <v/>
      </c>
      <c r="H16" s="35" t="str">
        <f aca="false">IF(D16="","",IF(F16&lt;0.8,"Cumpre o plano antes de ajustar",IF(G16="","Primeira semana — só regista",IF(G16&lt;-0.01,"Sobe 100 kcal — estás a descer rápido",IF(G16&gt;-0.005,IF(AND(ISNUMBER(G15),G15&gt;-0.005),"Corta 100 a 150 kcal dos hidratos","Aguarda mais uma semana"),"Mantém — estás no ritmo certo")))))</f>
        <v/>
      </c>
    </row>
    <row r="17" customFormat="false" ht="21.75" hidden="false" customHeight="true" outlineLevel="0" collapsed="false">
      <c r="B17" s="29" t="n">
        <v>10</v>
      </c>
      <c r="C17" s="30"/>
      <c r="D17" s="31"/>
      <c r="E17" s="32"/>
      <c r="F17" s="33"/>
      <c r="G17" s="34" t="str">
        <f aca="false">IF(OR(D17="",D16=""),"",(D17-D16)/D16)</f>
        <v/>
      </c>
      <c r="H17" s="35" t="str">
        <f aca="false">IF(D17="","",IF(F17&lt;0.8,"Cumpre o plano antes de ajustar",IF(G17="","Primeira semana — só regista",IF(G17&lt;-0.01,"Sobe 100 kcal — estás a descer rápido",IF(G17&gt;-0.005,IF(AND(ISNUMBER(G16),G16&gt;-0.005),"Corta 100 a 150 kcal dos hidratos","Aguarda mais uma semana"),"Mantém — estás no ritmo certo")))))</f>
        <v/>
      </c>
    </row>
    <row r="18" customFormat="false" ht="21.75" hidden="false" customHeight="true" outlineLevel="0" collapsed="false">
      <c r="B18" s="29" t="n">
        <v>11</v>
      </c>
      <c r="C18" s="30"/>
      <c r="D18" s="31"/>
      <c r="E18" s="32"/>
      <c r="F18" s="33"/>
      <c r="G18" s="34" t="str">
        <f aca="false">IF(OR(D18="",D17=""),"",(D18-D17)/D17)</f>
        <v/>
      </c>
      <c r="H18" s="35" t="str">
        <f aca="false">IF(D18="","",IF(F18&lt;0.8,"Cumpre o plano antes de ajustar",IF(G18="","Primeira semana — só regista",IF(G18&lt;-0.01,"Sobe 100 kcal — estás a descer rápido",IF(G18&gt;-0.005,IF(AND(ISNUMBER(G17),G17&gt;-0.005),"Corta 100 a 150 kcal dos hidratos","Aguarda mais uma semana"),"Mantém — estás no ritmo certo")))))</f>
        <v/>
      </c>
    </row>
    <row r="19" customFormat="false" ht="21.75" hidden="false" customHeight="true" outlineLevel="0" collapsed="false">
      <c r="B19" s="29" t="n">
        <v>12</v>
      </c>
      <c r="C19" s="30"/>
      <c r="D19" s="31"/>
      <c r="E19" s="32"/>
      <c r="F19" s="33"/>
      <c r="G19" s="34" t="str">
        <f aca="false">IF(OR(D19="",D18=""),"",(D19-D18)/D18)</f>
        <v/>
      </c>
      <c r="H19" s="35" t="str">
        <f aca="false">IF(D19="","",IF(F19&lt;0.8,"Cumpre o plano antes de ajustar",IF(G19="","Primeira semana — só regista",IF(G19&lt;-0.01,"Sobe 100 kcal — estás a descer rápido",IF(G19&gt;-0.005,IF(AND(ISNUMBER(G18),G18&gt;-0.005),"Corta 100 a 150 kcal dos hidratos","Aguarda mais uma semana"),"Mantém — estás no ritmo certo")))))</f>
        <v/>
      </c>
    </row>
    <row r="20" customFormat="false" ht="21.75" hidden="false" customHeight="true" outlineLevel="0" collapsed="false">
      <c r="B20" s="29" t="n">
        <v>13</v>
      </c>
      <c r="C20" s="30"/>
      <c r="D20" s="31"/>
      <c r="E20" s="32"/>
      <c r="F20" s="33"/>
      <c r="G20" s="34" t="str">
        <f aca="false">IF(OR(D20="",D19=""),"",(D20-D19)/D19)</f>
        <v/>
      </c>
      <c r="H20" s="35" t="str">
        <f aca="false">IF(D20="","",IF(F20&lt;0.8,"Cumpre o plano antes de ajustar",IF(G20="","Primeira semana — só regista",IF(G20&lt;-0.01,"Sobe 100 kcal — estás a descer rápido",IF(G20&gt;-0.005,IF(AND(ISNUMBER(G19),G19&gt;-0.005),"Corta 100 a 150 kcal dos hidratos","Aguarda mais uma semana"),"Mantém — estás no ritmo certo")))))</f>
        <v/>
      </c>
    </row>
    <row r="21" customFormat="false" ht="21.75" hidden="false" customHeight="true" outlineLevel="0" collapsed="false">
      <c r="B21" s="29" t="n">
        <v>14</v>
      </c>
      <c r="C21" s="30"/>
      <c r="D21" s="31"/>
      <c r="E21" s="32"/>
      <c r="F21" s="33"/>
      <c r="G21" s="34" t="str">
        <f aca="false">IF(OR(D21="",D20=""),"",(D21-D20)/D20)</f>
        <v/>
      </c>
      <c r="H21" s="35" t="str">
        <f aca="false">IF(D21="","",IF(F21&lt;0.8,"Cumpre o plano antes de ajustar",IF(G21="","Primeira semana — só regista",IF(G21&lt;-0.01,"Sobe 100 kcal — estás a descer rápido",IF(G21&gt;-0.005,IF(AND(ISNUMBER(G20),G20&gt;-0.005),"Corta 100 a 150 kcal dos hidratos","Aguarda mais uma semana"),"Mantém — estás no ritmo certo")))))</f>
        <v/>
      </c>
    </row>
    <row r="22" customFormat="false" ht="21.75" hidden="false" customHeight="true" outlineLevel="0" collapsed="false">
      <c r="B22" s="29" t="n">
        <v>15</v>
      </c>
      <c r="C22" s="30"/>
      <c r="D22" s="31"/>
      <c r="E22" s="32"/>
      <c r="F22" s="33"/>
      <c r="G22" s="34" t="str">
        <f aca="false">IF(OR(D22="",D21=""),"",(D22-D21)/D21)</f>
        <v/>
      </c>
      <c r="H22" s="35" t="str">
        <f aca="false">IF(D22="","",IF(F22&lt;0.8,"Cumpre o plano antes de ajustar",IF(G22="","Primeira semana — só regista",IF(G22&lt;-0.01,"Sobe 100 kcal — estás a descer rápido",IF(G22&gt;-0.005,IF(AND(ISNUMBER(G21),G21&gt;-0.005),"Corta 100 a 150 kcal dos hidratos","Aguarda mais uma semana"),"Mantém — estás no ritmo certo")))))</f>
        <v/>
      </c>
    </row>
    <row r="23" customFormat="false" ht="21.75" hidden="false" customHeight="true" outlineLevel="0" collapsed="false">
      <c r="B23" s="29" t="n">
        <v>16</v>
      </c>
      <c r="C23" s="30"/>
      <c r="D23" s="31"/>
      <c r="E23" s="32"/>
      <c r="F23" s="33"/>
      <c r="G23" s="34" t="str">
        <f aca="false">IF(OR(D23="",D22=""),"",(D23-D22)/D22)</f>
        <v/>
      </c>
      <c r="H23" s="35" t="str">
        <f aca="false">IF(D23="","",IF(F23&lt;0.8,"Cumpre o plano antes de ajustar",IF(G23="","Primeira semana — só regista",IF(G23&lt;-0.01,"Sobe 100 kcal — estás a descer rápido",IF(G23&gt;-0.005,IF(AND(ISNUMBER(G22),G22&gt;-0.005),"Corta 100 a 150 kcal dos hidratos","Aguarda mais uma semana"),"Mantém — estás no ritmo certo")))))</f>
        <v/>
      </c>
    </row>
    <row r="24" customFormat="false" ht="21.75" hidden="false" customHeight="true" outlineLevel="0" collapsed="false">
      <c r="B24" s="29" t="n">
        <v>17</v>
      </c>
      <c r="C24" s="30"/>
      <c r="D24" s="31"/>
      <c r="E24" s="32"/>
      <c r="F24" s="33"/>
      <c r="G24" s="34" t="str">
        <f aca="false">IF(OR(D24="",D23=""),"",(D24-D23)/D23)</f>
        <v/>
      </c>
      <c r="H24" s="35" t="str">
        <f aca="false">IF(D24="","",IF(F24&lt;0.8,"Cumpre o plano antes de ajustar",IF(G24="","Primeira semana — só regista",IF(G24&lt;-0.01,"Sobe 100 kcal — estás a descer rápido",IF(G24&gt;-0.005,IF(AND(ISNUMBER(G23),G23&gt;-0.005),"Corta 100 a 150 kcal dos hidratos","Aguarda mais uma semana"),"Mantém — estás no ritmo certo")))))</f>
        <v/>
      </c>
    </row>
    <row r="25" customFormat="false" ht="21.75" hidden="false" customHeight="true" outlineLevel="0" collapsed="false">
      <c r="B25" s="29" t="n">
        <v>18</v>
      </c>
      <c r="C25" s="30"/>
      <c r="D25" s="31"/>
      <c r="E25" s="32"/>
      <c r="F25" s="33"/>
      <c r="G25" s="34" t="str">
        <f aca="false">IF(OR(D25="",D24=""),"",(D25-D24)/D24)</f>
        <v/>
      </c>
      <c r="H25" s="35" t="str">
        <f aca="false">IF(D25="","",IF(F25&lt;0.8,"Cumpre o plano antes de ajustar",IF(G25="","Primeira semana — só regista",IF(G25&lt;-0.01,"Sobe 100 kcal — estás a descer rápido",IF(G25&gt;-0.005,IF(AND(ISNUMBER(G24),G24&gt;-0.005),"Corta 100 a 150 kcal dos hidratos","Aguarda mais uma semana"),"Mantém — estás no ritmo certo")))))</f>
        <v/>
      </c>
    </row>
    <row r="26" customFormat="false" ht="21.75" hidden="false" customHeight="true" outlineLevel="0" collapsed="false">
      <c r="B26" s="29" t="n">
        <v>19</v>
      </c>
      <c r="C26" s="30"/>
      <c r="D26" s="31"/>
      <c r="E26" s="32"/>
      <c r="F26" s="33"/>
      <c r="G26" s="34" t="str">
        <f aca="false">IF(OR(D26="",D25=""),"",(D26-D25)/D25)</f>
        <v/>
      </c>
      <c r="H26" s="35" t="str">
        <f aca="false">IF(D26="","",IF(F26&lt;0.8,"Cumpre o plano antes de ajustar",IF(G26="","Primeira semana — só regista",IF(G26&lt;-0.01,"Sobe 100 kcal — estás a descer rápido",IF(G26&gt;-0.005,IF(AND(ISNUMBER(G25),G25&gt;-0.005),"Corta 100 a 150 kcal dos hidratos","Aguarda mais uma semana"),"Mantém — estás no ritmo certo")))))</f>
        <v/>
      </c>
    </row>
    <row r="27" customFormat="false" ht="21.75" hidden="false" customHeight="true" outlineLevel="0" collapsed="false">
      <c r="B27" s="29" t="n">
        <v>20</v>
      </c>
      <c r="C27" s="30"/>
      <c r="D27" s="31"/>
      <c r="E27" s="32"/>
      <c r="F27" s="33"/>
      <c r="G27" s="34" t="str">
        <f aca="false">IF(OR(D27="",D26=""),"",(D27-D26)/D26)</f>
        <v/>
      </c>
      <c r="H27" s="35" t="str">
        <f aca="false">IF(D27="","",IF(F27&lt;0.8,"Cumpre o plano antes de ajustar",IF(G27="","Primeira semana — só regista",IF(G27&lt;-0.01,"Sobe 100 kcal — estás a descer rápido",IF(G27&gt;-0.005,IF(AND(ISNUMBER(G26),G26&gt;-0.005),"Corta 100 a 150 kcal dos hidratos","Aguarda mais uma semana"),"Mantém — estás no ritmo certo")))))</f>
        <v/>
      </c>
    </row>
    <row r="28" customFormat="false" ht="21.75" hidden="false" customHeight="true" outlineLevel="0" collapsed="false">
      <c r="B28" s="29" t="n">
        <v>21</v>
      </c>
      <c r="C28" s="30"/>
      <c r="D28" s="31"/>
      <c r="E28" s="32"/>
      <c r="F28" s="33"/>
      <c r="G28" s="34" t="str">
        <f aca="false">IF(OR(D28="",D27=""),"",(D28-D27)/D27)</f>
        <v/>
      </c>
      <c r="H28" s="35" t="str">
        <f aca="false">IF(D28="","",IF(F28&lt;0.8,"Cumpre o plano antes de ajustar",IF(G28="","Primeira semana — só regista",IF(G28&lt;-0.01,"Sobe 100 kcal — estás a descer rápido",IF(G28&gt;-0.005,IF(AND(ISNUMBER(G27),G27&gt;-0.005),"Corta 100 a 150 kcal dos hidratos","Aguarda mais uma semana"),"Mantém — estás no ritmo certo")))))</f>
        <v/>
      </c>
    </row>
    <row r="29" customFormat="false" ht="21.75" hidden="false" customHeight="true" outlineLevel="0" collapsed="false">
      <c r="B29" s="29" t="n">
        <v>22</v>
      </c>
      <c r="C29" s="30"/>
      <c r="D29" s="31"/>
      <c r="E29" s="32"/>
      <c r="F29" s="33"/>
      <c r="G29" s="34" t="str">
        <f aca="false">IF(OR(D29="",D28=""),"",(D29-D28)/D28)</f>
        <v/>
      </c>
      <c r="H29" s="35" t="str">
        <f aca="false">IF(D29="","",IF(F29&lt;0.8,"Cumpre o plano antes de ajustar",IF(G29="","Primeira semana — só regista",IF(G29&lt;-0.01,"Sobe 100 kcal — estás a descer rápido",IF(G29&gt;-0.005,IF(AND(ISNUMBER(G28),G28&gt;-0.005),"Corta 100 a 150 kcal dos hidratos","Aguarda mais uma semana"),"Mantém — estás no ritmo certo")))))</f>
        <v/>
      </c>
    </row>
    <row r="30" customFormat="false" ht="21.75" hidden="false" customHeight="true" outlineLevel="0" collapsed="false">
      <c r="B30" s="29" t="n">
        <v>23</v>
      </c>
      <c r="C30" s="30"/>
      <c r="D30" s="31"/>
      <c r="E30" s="32"/>
      <c r="F30" s="33"/>
      <c r="G30" s="34" t="str">
        <f aca="false">IF(OR(D30="",D29=""),"",(D30-D29)/D29)</f>
        <v/>
      </c>
      <c r="H30" s="35" t="str">
        <f aca="false">IF(D30="","",IF(F30&lt;0.8,"Cumpre o plano antes de ajustar",IF(G30="","Primeira semana — só regista",IF(G30&lt;-0.01,"Sobe 100 kcal — estás a descer rápido",IF(G30&gt;-0.005,IF(AND(ISNUMBER(G29),G29&gt;-0.005),"Corta 100 a 150 kcal dos hidratos","Aguarda mais uma semana"),"Mantém — estás no ritmo certo")))))</f>
        <v/>
      </c>
    </row>
    <row r="31" customFormat="false" ht="21.75" hidden="false" customHeight="true" outlineLevel="0" collapsed="false">
      <c r="B31" s="29" t="n">
        <v>24</v>
      </c>
      <c r="C31" s="30"/>
      <c r="D31" s="31"/>
      <c r="E31" s="32"/>
      <c r="F31" s="33"/>
      <c r="G31" s="34" t="str">
        <f aca="false">IF(OR(D31="",D30=""),"",(D31-D30)/D30)</f>
        <v/>
      </c>
      <c r="H31" s="35" t="str">
        <f aca="false">IF(D31="","",IF(F31&lt;0.8,"Cumpre o plano antes de ajustar",IF(G31="","Primeira semana — só regista",IF(G31&lt;-0.01,"Sobe 100 kcal — estás a descer rápido",IF(G31&gt;-0.005,IF(AND(ISNUMBER(G30),G30&gt;-0.005),"Corta 100 a 150 kcal dos hidratos","Aguarda mais uma semana"),"Mantém — estás no ritmo certo")))))</f>
        <v/>
      </c>
    </row>
    <row r="32" customFormat="false" ht="21.75" hidden="false" customHeight="true" outlineLevel="0" collapsed="false">
      <c r="B32" s="29" t="n">
        <v>25</v>
      </c>
      <c r="C32" s="30"/>
      <c r="D32" s="31"/>
      <c r="E32" s="32"/>
      <c r="F32" s="33"/>
      <c r="G32" s="34" t="str">
        <f aca="false">IF(OR(D32="",D31=""),"",(D32-D31)/D31)</f>
        <v/>
      </c>
      <c r="H32" s="35" t="str">
        <f aca="false">IF(D32="","",IF(F32&lt;0.8,"Cumpre o plano antes de ajustar",IF(G32="","Primeira semana — só regista",IF(G32&lt;-0.01,"Sobe 100 kcal — estás a descer rápido",IF(G32&gt;-0.005,IF(AND(ISNUMBER(G31),G31&gt;-0.005),"Corta 100 a 150 kcal dos hidratos","Aguarda mais uma semana"),"Mantém — estás no ritmo certo")))))</f>
        <v/>
      </c>
    </row>
    <row r="34" customFormat="false" ht="9.75" hidden="false" customHeight="true" outlineLevel="0" collapsed="false"/>
    <row r="35" customFormat="false" ht="21.75" hidden="false" customHeight="true" outlineLevel="0" collapsed="false">
      <c r="B35" s="3" t="s">
        <v>49</v>
      </c>
    </row>
    <row r="36" customFormat="false" ht="21.75" hidden="false" customHeight="true" outlineLevel="0" collapsed="false">
      <c r="B36" s="36" t="s">
        <v>50</v>
      </c>
      <c r="C36" s="36"/>
      <c r="D36" s="36"/>
      <c r="E36" s="4" t="s">
        <v>51</v>
      </c>
      <c r="F36" s="4"/>
      <c r="G36" s="4"/>
      <c r="H36" s="4"/>
    </row>
    <row r="37" customFormat="false" ht="21.75" hidden="false" customHeight="true" outlineLevel="0" collapsed="false">
      <c r="B37" s="37" t="s">
        <v>52</v>
      </c>
      <c r="C37" s="37"/>
      <c r="D37" s="37"/>
      <c r="E37" s="4" t="s">
        <v>53</v>
      </c>
      <c r="F37" s="4"/>
      <c r="G37" s="4"/>
      <c r="H37" s="4"/>
    </row>
    <row r="38" customFormat="false" ht="21.75" hidden="false" customHeight="true" outlineLevel="0" collapsed="false">
      <c r="B38" s="38" t="s">
        <v>54</v>
      </c>
      <c r="C38" s="38"/>
      <c r="D38" s="38"/>
      <c r="E38" s="4" t="s">
        <v>55</v>
      </c>
      <c r="F38" s="4"/>
      <c r="G38" s="4"/>
      <c r="H38" s="4"/>
    </row>
    <row r="39" customFormat="false" ht="21.75" hidden="false" customHeight="true" outlineLevel="0" collapsed="false">
      <c r="B39" s="39" t="s">
        <v>56</v>
      </c>
      <c r="C39" s="39"/>
      <c r="D39" s="39"/>
      <c r="E39" s="4" t="s">
        <v>57</v>
      </c>
      <c r="F39" s="4"/>
      <c r="G39" s="4"/>
      <c r="H39" s="4"/>
    </row>
  </sheetData>
  <mergeCells count="10">
    <mergeCell ref="B2:H2"/>
    <mergeCell ref="B3:H3"/>
    <mergeCell ref="B36:D36"/>
    <mergeCell ref="E36:H36"/>
    <mergeCell ref="B37:D37"/>
    <mergeCell ref="E37:H37"/>
    <mergeCell ref="B38:D38"/>
    <mergeCell ref="E38:H38"/>
    <mergeCell ref="B39:D39"/>
    <mergeCell ref="E39:H39"/>
  </mergeCells>
  <conditionalFormatting sqref="H8:H32">
    <cfRule type="expression" priority="2" aboveAverage="0" equalAverage="0" bottom="0" percent="0" rank="0" text="" dxfId="0">
      <formula>ISNUMBER(SEARCH("Mantém",H8))</formula>
    </cfRule>
    <cfRule type="expression" priority="3" aboveAverage="0" equalAverage="0" bottom="0" percent="0" rank="0" text="" dxfId="1">
      <formula>ISNUMBER(SEARCH("Corta",H8))</formula>
    </cfRule>
    <cfRule type="expression" priority="4" aboveAverage="0" equalAverage="0" bottom="0" percent="0" rank="0" text="" dxfId="2">
      <formula>ISNUMBER(SEARCH("Sobe",H8))</formula>
    </cfRule>
    <cfRule type="expression" priority="5" aboveAverage="0" equalAverage="0" bottom="0" percent="0" rank="0" text="" dxfId="3">
      <formula>ISNUMBER(SEARCH("Cumpre",H8))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"/>
    <col collapsed="false" customWidth="true" hidden="false" outlineLevel="0" max="3" min="3" style="0" width="88"/>
    <col collapsed="false" customWidth="true" hidden="false" outlineLevel="0" max="4" min="4" style="0" width="2"/>
  </cols>
  <sheetData>
    <row r="2" customFormat="false" ht="30" hidden="false" customHeight="true" outlineLevel="0" collapsed="false">
      <c r="B2" s="1" t="s">
        <v>58</v>
      </c>
      <c r="C2" s="1"/>
    </row>
    <row r="3" customFormat="false" ht="18" hidden="false" customHeight="true" outlineLevel="0" collapsed="false">
      <c r="B3" s="2" t="s">
        <v>59</v>
      </c>
      <c r="C3" s="2"/>
    </row>
    <row r="4" customFormat="false" ht="6" hidden="false" customHeight="true" outlineLevel="0" collapsed="false"/>
    <row r="5" customFormat="false" ht="12" hidden="false" customHeight="true" outlineLevel="0" collapsed="false"/>
    <row r="6" customFormat="false" ht="31.5" hidden="false" customHeight="true" outlineLevel="0" collapsed="false">
      <c r="B6" s="40" t="s">
        <v>60</v>
      </c>
      <c r="C6" s="41" t="s">
        <v>61</v>
      </c>
    </row>
    <row r="7" customFormat="false" ht="31.5" hidden="false" customHeight="true" outlineLevel="0" collapsed="false">
      <c r="B7" s="40" t="s">
        <v>62</v>
      </c>
      <c r="C7" s="41" t="s">
        <v>63</v>
      </c>
    </row>
    <row r="8" customFormat="false" ht="31.5" hidden="false" customHeight="true" outlineLevel="0" collapsed="false">
      <c r="B8" s="40" t="s">
        <v>64</v>
      </c>
      <c r="C8" s="41" t="s">
        <v>65</v>
      </c>
    </row>
    <row r="9" customFormat="false" ht="31.5" hidden="false" customHeight="true" outlineLevel="0" collapsed="false">
      <c r="B9" s="40" t="s">
        <v>66</v>
      </c>
      <c r="C9" s="41" t="s">
        <v>67</v>
      </c>
    </row>
    <row r="10" customFormat="false" ht="31.5" hidden="false" customHeight="true" outlineLevel="0" collapsed="false">
      <c r="B10" s="40" t="s">
        <v>68</v>
      </c>
      <c r="C10" s="41" t="s">
        <v>69</v>
      </c>
    </row>
    <row r="13" customFormat="false" ht="19.5" hidden="false" customHeight="true" outlineLevel="0" collapsed="false">
      <c r="C13" s="42" t="s">
        <v>70</v>
      </c>
    </row>
    <row r="14" customFormat="false" ht="43.5" hidden="false" customHeight="true" outlineLevel="0" collapsed="false">
      <c r="C14" s="43" t="s">
        <v>71</v>
      </c>
    </row>
    <row r="16" customFormat="false" ht="19.5" hidden="false" customHeight="true" outlineLevel="0" collapsed="false">
      <c r="C16" s="42" t="s">
        <v>72</v>
      </c>
    </row>
    <row r="17" customFormat="false" ht="43.5" hidden="false" customHeight="true" outlineLevel="0" collapsed="false">
      <c r="C17" s="43" t="s">
        <v>73</v>
      </c>
    </row>
    <row r="19" customFormat="false" ht="19.5" hidden="false" customHeight="true" outlineLevel="0" collapsed="false">
      <c r="C19" s="42" t="s">
        <v>74</v>
      </c>
    </row>
    <row r="20" customFormat="false" ht="43.5" hidden="false" customHeight="true" outlineLevel="0" collapsed="false">
      <c r="C20" s="43" t="s">
        <v>75</v>
      </c>
    </row>
    <row r="22" customFormat="false" ht="15" hidden="false" customHeight="false" outlineLevel="0" collapsed="false">
      <c r="C22" s="13" t="s">
        <v>76</v>
      </c>
    </row>
  </sheetData>
  <mergeCells count="2">
    <mergeCell ref="B2:C2"/>
    <mergeCell ref="B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2026-09-02T11:19:36Z</dcterms:created>
  <dc:creator>openpyxl</dc:creator>
  <dc:description/>
  <dc:language>en-US</dc:language>
  <cp:lastModifiedBy/>
  <dcterms:modified xsi:type="dcterms:W3CDTF">2026-09-02T11:19:39Z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